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9855"/>
  </bookViews>
  <sheets>
    <sheet name="재무상태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 localSheetId="0">재무상태표!Hmacro</definedName>
    <definedName name="Hmacro">[0]!Hmacro</definedName>
    <definedName name="III" localSheetId="0">재무상태표!III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재무상태표!$A$1:$I$62</definedName>
    <definedName name="_xlnm.Print_Area">#REF!</definedName>
    <definedName name="Print_Area_MI">#REF!</definedName>
    <definedName name="_xlnm.Print_Titles" localSheetId="0">재무상태표!$4:$7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 localSheetId="0">재무상태표!WJDAKFFKF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 localSheetId="0">재무상태표!WJDALFKF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 localSheetId="0">재무상태표!$G$20</definedName>
    <definedName name="가동설비자산">[10]대차대조표!$G$23</definedName>
    <definedName name="가동설비전기" localSheetId="0">재무상태표!$I$20</definedName>
    <definedName name="가동설비전기">[10]대차대조표!$I$23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 localSheetId="0">재무상태표!$F$23</definedName>
    <definedName name="건물">[10]대차대조표!$F$26</definedName>
    <definedName name="건물감누" localSheetId="0">재무상태표!$F$24</definedName>
    <definedName name="건물감누">[10]대차대조표!$F$27</definedName>
    <definedName name="건물감누전기" localSheetId="0">재무상태표!$H$24</definedName>
    <definedName name="건물감누전기">[10]대차대조표!$H$27</definedName>
    <definedName name="건물장부가" localSheetId="0">재무상태표!$G$24</definedName>
    <definedName name="건물장부가">[10]대차대조표!$G$27</definedName>
    <definedName name="건물전" localSheetId="0">재무상태표!$H$23</definedName>
    <definedName name="건물전">[10]대차대조표!$H$26</definedName>
    <definedName name="건설자산전기" localSheetId="0">재무상태표!#REF!</definedName>
    <definedName name="건설자산전기">[10]대차대조표!$I$38</definedName>
    <definedName name="건설중인자산" localSheetId="0">재무상태표!#REF!</definedName>
    <definedName name="건설중인자산">[10]대차대조표!$G$38</definedName>
    <definedName name="경상이익">[10]손익계산서!$E$38</definedName>
    <definedName name="고정부채" localSheetId="0">재무상태표!#REF!</definedName>
    <definedName name="고정부채">[10]대차대조표!$G$51</definedName>
    <definedName name="고정자산" localSheetId="0">재무상태표!$G$17</definedName>
    <definedName name="고정자산">[10]대차대조표!$G$20</definedName>
    <definedName name="고정자산전기" localSheetId="0">재무상태표!$I$17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 localSheetId="0">재무상태표!$F$32</definedName>
    <definedName name="공기구감누">[10]대차대조표!$F$35</definedName>
    <definedName name="공기구감누전기" localSheetId="0">재무상태표!$H$32</definedName>
    <definedName name="공기구감누전기">[10]대차대조표!$H$35</definedName>
    <definedName name="공기구비품" localSheetId="0">재무상태표!$F$31</definedName>
    <definedName name="공기구비품">[10]대차대조표!$F$34</definedName>
    <definedName name="공기구비품장부가" localSheetId="0">재무상태표!$G$32</definedName>
    <definedName name="공기구비품장부가">[10]대차대조표!$G$35</definedName>
    <definedName name="공기구전" localSheetId="0">재무상태표!$H$31</definedName>
    <definedName name="공기구전">[10]대차대조표!$H$34</definedName>
    <definedName name="공사부담금" localSheetId="0">재무상태표!#REF!</definedName>
    <definedName name="공사부담금">[10]대차대조표!$G$67</definedName>
    <definedName name="공사부담금전기" localSheetId="0">재무상태표!#REF!</definedName>
    <definedName name="공사부담금전기">[10]대차대조표!$I$67</definedName>
    <definedName name="구축물" localSheetId="0">재무상태표!$F$25</definedName>
    <definedName name="구축물">[10]대차대조표!$F$28</definedName>
    <definedName name="구축물감누" localSheetId="0">재무상태표!$F$26</definedName>
    <definedName name="구축물감누">[10]대차대조표!$F$29</definedName>
    <definedName name="구축물감누전기" localSheetId="0">재무상태표!$H$26</definedName>
    <definedName name="구축물감누전기">[10]대차대조표!$H$29</definedName>
    <definedName name="구축물장부가" localSheetId="0">재무상태표!$G$26</definedName>
    <definedName name="구축물장부가">[10]대차대조표!$G$29</definedName>
    <definedName name="구축물전" localSheetId="0">재무상태표!$H$25</definedName>
    <definedName name="구축물전">[10]대차대조표!$H$28</definedName>
    <definedName name="국고보조금" localSheetId="0">재무상태표!#REF!</definedName>
    <definedName name="국고보조금">[10]대차대조표!$G$62</definedName>
    <definedName name="급수공사비">[10]손익계산서!$D$18</definedName>
    <definedName name="급수공사수익">[10]손익계산서!$D$10</definedName>
    <definedName name="급수수익">[10]손익계산서!$D$9</definedName>
    <definedName name="기계감누" localSheetId="0">재무상태표!$F$28</definedName>
    <definedName name="기계감누">[10]대차대조표!$F$31</definedName>
    <definedName name="기계감누전기" localSheetId="0">재무상태표!$H$28</definedName>
    <definedName name="기계감누전기">[10]대차대조표!$H$31</definedName>
    <definedName name="기계장부가" localSheetId="0">재무상태표!$G$28</definedName>
    <definedName name="기계장부가">[10]대차대조표!$G$31</definedName>
    <definedName name="기계장치" localSheetId="0">재무상태표!$F$27</definedName>
    <definedName name="기계장치">[10]대차대조표!$F$30</definedName>
    <definedName name="기계전" localSheetId="0">재무상태표!$H$27</definedName>
    <definedName name="기계전">[10]대차대조표!$H$30</definedName>
    <definedName name="기부금" localSheetId="0">재무상태표!#REF!</definedName>
    <definedName name="기부금">[10]대차대조표!$G$65</definedName>
    <definedName name="기부금전기" localSheetId="0">재무상태표!#REF!</definedName>
    <definedName name="기부금전기">[10]대차대조표!$I$65</definedName>
    <definedName name="기수">27</definedName>
    <definedName name="기타가동" localSheetId="0">재무상태표!#REF!</definedName>
    <definedName name="기타가동">[10]대차대조표!$G$36</definedName>
    <definedName name="기타고정부채" localSheetId="0">재무상태표!#REF!</definedName>
    <definedName name="기타고정부채">[10]대차대조표!$G$55</definedName>
    <definedName name="기타대충" localSheetId="0">재무상태표!#REF!</definedName>
    <definedName name="기타대충">[10]대차대조표!$F$16</definedName>
    <definedName name="기타미수금" localSheetId="0">재무상태표!#REF!</definedName>
    <definedName name="기타미수금">[10]대차대조표!$F$15</definedName>
    <definedName name="기타영업외비용">[11]손익계산서!#REF!</definedName>
    <definedName name="기타장부가" localSheetId="0">재무상태표!#REF!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>[10]손익계산서!$E$43</definedName>
    <definedName name="당좌비율">'[10]경영분석산식(참고)'!#REF!</definedName>
    <definedName name="당좌자산" localSheetId="0">재무상태표!$G$10</definedName>
    <definedName name="당좌자산">[10]대차대조표!$G$9</definedName>
    <definedName name="대손상각">[10]손익계산서!$D$23</definedName>
    <definedName name="대손충당금환입">[12]손익계산서!#REF!</definedName>
    <definedName name="도비보조금" localSheetId="0">재무상태표!#REF!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 localSheetId="0">재무상태표!$G$48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 localSheetId="0">재무상태표!#REF!</definedName>
    <definedName name="수용가대충">[10]대차대조표!$F$14</definedName>
    <definedName name="수용가미수금" localSheetId="0">재무상태표!$F$13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 localSheetId="0">재무상태표!#REF!</definedName>
    <definedName name="수용가미수금전기">[10]대차대조표!$I$14</definedName>
    <definedName name="수용가장부가" localSheetId="0">재무상태표!#REF!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 localSheetId="0">재무상태표!#REF!</definedName>
    <definedName name="시설분담금">[10]대차대조표!$G$66</definedName>
    <definedName name="시설분담금전기" localSheetId="0">재무상태표!#REF!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>[10]손익계산서!$E$12</definedName>
    <definedName name="영업수익">[10]손익계산서!$E$8</definedName>
    <definedName name="영업외비용">[10]손익계산서!$E$32</definedName>
    <definedName name="영업외수익">[10]손익계산서!$E$25</definedName>
    <definedName name="영업이익">[10]손익계산서!$E$24</definedName>
    <definedName name="예수금" localSheetId="0">재무상태표!#REF!</definedName>
    <definedName name="예수금">[10]대차대조표!$G$49</definedName>
    <definedName name="오" localSheetId="0">재무상태표!오</definedName>
    <definedName name="오">[0]!오</definedName>
    <definedName name="운휴장부가" localSheetId="0">재무상태표!#REF!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 localSheetId="0">재무상태표!$G$38</definedName>
    <definedName name="유동부채">[10]대차대조표!$G$46</definedName>
    <definedName name="유동자산" localSheetId="0">재무상태표!$G$9</definedName>
    <definedName name="유동자산">[10]대차대조표!$G$8</definedName>
    <definedName name="유형자산처분이익">[12]손익계산서!#REF!</definedName>
    <definedName name="이사명">"박봉식"</definedName>
    <definedName name="이익잉여금" localSheetId="0">재무상태표!$G$56</definedName>
    <definedName name="이익잉여금">[10]대차대조표!$G$70</definedName>
    <definedName name="이익적립금" localSheetId="0">재무상태표!$G$58</definedName>
    <definedName name="이익적립금">[10]대차대조표!$G$71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 localSheetId="0">재무상태표!#REF!</definedName>
    <definedName name="임목">[10]대차대조표!$G$25</definedName>
    <definedName name="입목">[14]대차대조표!#REF!</definedName>
    <definedName name="입목전기">[14]대차대조표!#REF!</definedName>
    <definedName name="자기자본" localSheetId="0">재무상태표!$G$59</definedName>
    <definedName name="자기자본">[10]대차대조표!$G$78</definedName>
    <definedName name="자기자본이익율">'[10]경영분석산식(참고)'!#REF!</definedName>
    <definedName name="자기자본전기" localSheetId="0">재무상태표!$I$59</definedName>
    <definedName name="자기자본전기">[10]대차대조표!$I$78</definedName>
    <definedName name="자본잉여금" localSheetId="0">재무상태표!#REF!</definedName>
    <definedName name="자본잉여금">[10]대차대조표!$G$61</definedName>
    <definedName name="자산또는매출액">#REF!</definedName>
    <definedName name="자산총계" localSheetId="0">재무상태표!$G$37</definedName>
    <definedName name="자산총계">[10]대차대조표!$G$44</definedName>
    <definedName name="자산총계전기" localSheetId="0">재무상태표!$I$37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 localSheetId="0">재무상태표!#REF!</definedName>
    <definedName name="재평가적립금">[10]대차대조표!$G$68</definedName>
    <definedName name="재평가적립금전기" localSheetId="0">재무상태표!#REF!</definedName>
    <definedName name="재평가적립금전기">[10]대차대조표!$I$68</definedName>
    <definedName name="저장품" localSheetId="0">재무상태표!#REF!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>#REF!</definedName>
    <definedName name="지분">#REF!</definedName>
    <definedName name="지역개발기금" localSheetId="0">재무상태표!#REF!</definedName>
    <definedName name="지역개발기금">[10]대차대조표!$G$52</definedName>
    <definedName name="차량감누" localSheetId="0">재무상태표!$F$30</definedName>
    <definedName name="차량감누">[10]대차대조표!$F$33</definedName>
    <definedName name="차량감누전기" localSheetId="0">재무상태표!$H$30</definedName>
    <definedName name="차량감누전기">[10]대차대조표!$H$33</definedName>
    <definedName name="차량운반구" localSheetId="0">재무상태표!$F$29</definedName>
    <definedName name="차량운반구">[10]대차대조표!$F$32</definedName>
    <definedName name="차량장부가" localSheetId="0">재무상태표!$G$30</definedName>
    <definedName name="차량장부가">[10]대차대조표!$G$33</definedName>
    <definedName name="차량전" localSheetId="0">재무상태표!$H$29</definedName>
    <definedName name="차량전">[10]대차대조표!$H$32</definedName>
    <definedName name="총자본" localSheetId="0">재무상태표!$G$60</definedName>
    <definedName name="총자본">[10]대차대조표!$G$79</definedName>
    <definedName name="총자본이익율">'[10]경영분석산식(참고)'!#REF!</definedName>
    <definedName name="총자본전기" localSheetId="0">재무상태표!$I$60</definedName>
    <definedName name="총자본전기">[10]대차대조표!$I$79</definedName>
    <definedName name="타회계보조금" localSheetId="0">재무상태표!#REF!</definedName>
    <definedName name="타회계보조금">[10]대차대조표!$G$64</definedName>
    <definedName name="타회계보조금전기">[11]대차대조표!#REF!</definedName>
    <definedName name="토지" localSheetId="0">재무상태표!$G$21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>[10]손익계산서!$E$41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 localSheetId="0">재무상태표!$G$11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45621"/>
</workbook>
</file>

<file path=xl/calcChain.xml><?xml version="1.0" encoding="utf-8"?>
<calcChain xmlns="http://schemas.openxmlformats.org/spreadsheetml/2006/main">
  <c r="I56" i="1" l="1"/>
  <c r="I51" i="1"/>
  <c r="G51" i="1"/>
  <c r="G59" i="1" s="1"/>
  <c r="G48" i="1"/>
  <c r="I38" i="1"/>
  <c r="I20" i="1"/>
  <c r="G20" i="1"/>
  <c r="G18" i="1"/>
  <c r="I10" i="1"/>
  <c r="I9" i="1" s="1"/>
  <c r="I35" i="1" s="1"/>
  <c r="G10" i="1"/>
  <c r="G9" i="1" s="1"/>
  <c r="I59" i="1" l="1"/>
  <c r="I60" i="1" s="1"/>
  <c r="G17" i="1"/>
  <c r="G35" i="1" s="1"/>
  <c r="G60" i="1"/>
</calcChain>
</file>

<file path=xl/sharedStrings.xml><?xml version="1.0" encoding="utf-8"?>
<sst xmlns="http://schemas.openxmlformats.org/spreadsheetml/2006/main" count="122" uniqueCount="79">
  <si>
    <t>1.  재 무 상 태 표</t>
    <phoneticPr fontId="3" type="noConversion"/>
  </si>
  <si>
    <t>통영관광개발공사</t>
    <phoneticPr fontId="3" type="noConversion"/>
  </si>
  <si>
    <t>(단위 : 원)</t>
    <phoneticPr fontId="3" type="noConversion"/>
  </si>
  <si>
    <t>과                      목</t>
    <phoneticPr fontId="3" type="noConversion"/>
  </si>
  <si>
    <t>금       액</t>
    <phoneticPr fontId="3" type="noConversion"/>
  </si>
  <si>
    <t>자                        산</t>
    <phoneticPr fontId="3" type="noConversion"/>
  </si>
  <si>
    <t>Ⅰ</t>
    <phoneticPr fontId="3" type="noConversion"/>
  </si>
  <si>
    <t>.</t>
    <phoneticPr fontId="3" type="noConversion"/>
  </si>
  <si>
    <t>유동자산</t>
    <phoneticPr fontId="3" type="noConversion"/>
  </si>
  <si>
    <t>(1)</t>
    <phoneticPr fontId="3" type="noConversion"/>
  </si>
  <si>
    <t>당좌자산</t>
    <phoneticPr fontId="3" type="noConversion"/>
  </si>
  <si>
    <t>1</t>
    <phoneticPr fontId="3" type="noConversion"/>
  </si>
  <si>
    <t>현금및현금성자산</t>
    <phoneticPr fontId="3" type="noConversion"/>
  </si>
  <si>
    <t>(주석4)</t>
    <phoneticPr fontId="3" type="noConversion"/>
  </si>
  <si>
    <t>(세입세출외현금 - 당기 : 71,715,835   전기 : 53,901,786)</t>
    <phoneticPr fontId="3" type="noConversion"/>
  </si>
  <si>
    <t>단기금융상품</t>
    <phoneticPr fontId="3" type="noConversion"/>
  </si>
  <si>
    <t>(주석 5,13)</t>
    <phoneticPr fontId="3" type="noConversion"/>
  </si>
  <si>
    <t>미수수익</t>
    <phoneticPr fontId="3" type="noConversion"/>
  </si>
  <si>
    <t>미수금</t>
    <phoneticPr fontId="3" type="noConversion"/>
  </si>
  <si>
    <t xml:space="preserve">    (2)</t>
    <phoneticPr fontId="3" type="noConversion"/>
  </si>
  <si>
    <t>재고자산</t>
    <phoneticPr fontId="3" type="noConversion"/>
  </si>
  <si>
    <t>Ⅱ</t>
    <phoneticPr fontId="3" type="noConversion"/>
  </si>
  <si>
    <t>비유동자산</t>
    <phoneticPr fontId="3" type="noConversion"/>
  </si>
  <si>
    <t xml:space="preserve">   (1)</t>
    <phoneticPr fontId="3" type="noConversion"/>
  </si>
  <si>
    <t>투자자산</t>
    <phoneticPr fontId="3" type="noConversion"/>
  </si>
  <si>
    <t>장기금융상품</t>
    <phoneticPr fontId="3" type="noConversion"/>
  </si>
  <si>
    <t>(2)</t>
    <phoneticPr fontId="3" type="noConversion"/>
  </si>
  <si>
    <t>유형자산</t>
    <phoneticPr fontId="3" type="noConversion"/>
  </si>
  <si>
    <t>(주석6,7)</t>
    <phoneticPr fontId="3" type="noConversion"/>
  </si>
  <si>
    <t>토지</t>
    <phoneticPr fontId="3" type="noConversion"/>
  </si>
  <si>
    <t>입목</t>
    <phoneticPr fontId="3" type="noConversion"/>
  </si>
  <si>
    <t>건물</t>
    <phoneticPr fontId="3" type="noConversion"/>
  </si>
  <si>
    <t>감가상각누계액</t>
    <phoneticPr fontId="3" type="noConversion"/>
  </si>
  <si>
    <t>구축물</t>
    <phoneticPr fontId="3" type="noConversion"/>
  </si>
  <si>
    <t>기계장치</t>
    <phoneticPr fontId="3" type="noConversion"/>
  </si>
  <si>
    <t>차량운반구</t>
    <phoneticPr fontId="3" type="noConversion"/>
  </si>
  <si>
    <t>공기구비품</t>
    <phoneticPr fontId="3" type="noConversion"/>
  </si>
  <si>
    <t xml:space="preserve">   (3)</t>
    <phoneticPr fontId="3" type="noConversion"/>
  </si>
  <si>
    <t>무형자산</t>
    <phoneticPr fontId="3" type="noConversion"/>
  </si>
  <si>
    <t xml:space="preserve">   (4)</t>
  </si>
  <si>
    <t>기타비유동자산</t>
    <phoneticPr fontId="3" type="noConversion"/>
  </si>
  <si>
    <t>자산총계</t>
    <phoneticPr fontId="3" type="noConversion"/>
  </si>
  <si>
    <t>부                  채</t>
    <phoneticPr fontId="3" type="noConversion"/>
  </si>
  <si>
    <t>유동부채</t>
    <phoneticPr fontId="3" type="noConversion"/>
  </si>
  <si>
    <t>미지급금</t>
    <phoneticPr fontId="3" type="noConversion"/>
  </si>
  <si>
    <t>-</t>
    <phoneticPr fontId="3" type="noConversion"/>
  </si>
  <si>
    <t>미지급비용</t>
    <phoneticPr fontId="3" type="noConversion"/>
  </si>
  <si>
    <t>예수금</t>
    <phoneticPr fontId="3" type="noConversion"/>
  </si>
  <si>
    <t>부가세예수금</t>
    <phoneticPr fontId="3" type="noConversion"/>
  </si>
  <si>
    <t>당기법인세부채</t>
    <phoneticPr fontId="3" type="noConversion"/>
  </si>
  <si>
    <t>선수금</t>
    <phoneticPr fontId="3" type="noConversion"/>
  </si>
  <si>
    <t>Ⅱ</t>
  </si>
  <si>
    <t>비유동부채</t>
    <phoneticPr fontId="3" type="noConversion"/>
  </si>
  <si>
    <t>퇴직급여충당부채</t>
    <phoneticPr fontId="3" type="noConversion"/>
  </si>
  <si>
    <t>(주석8)</t>
    <phoneticPr fontId="3" type="noConversion"/>
  </si>
  <si>
    <t>퇴직연금운용자산</t>
    <phoneticPr fontId="3" type="noConversion"/>
  </si>
  <si>
    <t>(12,945,180)</t>
    <phoneticPr fontId="3" type="noConversion"/>
  </si>
  <si>
    <t>부   채   총   계</t>
    <phoneticPr fontId="3" type="noConversion"/>
  </si>
  <si>
    <t>자                    본</t>
    <phoneticPr fontId="3" type="noConversion"/>
  </si>
  <si>
    <t>자           본           금</t>
    <phoneticPr fontId="3" type="noConversion"/>
  </si>
  <si>
    <t>(주석9)</t>
    <phoneticPr fontId="3" type="noConversion"/>
  </si>
  <si>
    <t>보통주자본금</t>
    <phoneticPr fontId="3" type="noConversion"/>
  </si>
  <si>
    <t>자본잉여금</t>
    <phoneticPr fontId="3" type="noConversion"/>
  </si>
  <si>
    <t>Ⅲ</t>
    <phoneticPr fontId="3" type="noConversion"/>
  </si>
  <si>
    <t>자본조정</t>
    <phoneticPr fontId="3" type="noConversion"/>
  </si>
  <si>
    <t>Ⅳ</t>
    <phoneticPr fontId="3" type="noConversion"/>
  </si>
  <si>
    <t>기타포괄손익누계액</t>
    <phoneticPr fontId="3" type="noConversion"/>
  </si>
  <si>
    <t>Ⅴ</t>
    <phoneticPr fontId="3" type="noConversion"/>
  </si>
  <si>
    <t>이익잉여금</t>
    <phoneticPr fontId="3" type="noConversion"/>
  </si>
  <si>
    <t>(주석11)</t>
    <phoneticPr fontId="3" type="noConversion"/>
  </si>
  <si>
    <t>이익준비금</t>
    <phoneticPr fontId="3" type="noConversion"/>
  </si>
  <si>
    <t>미처분이익잉여금</t>
    <phoneticPr fontId="3" type="noConversion"/>
  </si>
  <si>
    <t>자   본  총   계</t>
    <phoneticPr fontId="3" type="noConversion"/>
  </si>
  <si>
    <t>부채와자본총계</t>
    <phoneticPr fontId="3" type="noConversion"/>
  </si>
  <si>
    <t xml:space="preserve"> 별첨  "재무제표에 대한 주석"  참조</t>
    <phoneticPr fontId="3" type="noConversion"/>
  </si>
  <si>
    <t>제   8(당)   기</t>
    <phoneticPr fontId="3" type="noConversion"/>
  </si>
  <si>
    <t>제    7(전)  기</t>
    <phoneticPr fontId="3" type="noConversion"/>
  </si>
  <si>
    <t>당기(제8기)  2014년  12월  31일  현재</t>
    <phoneticPr fontId="3" type="noConversion"/>
  </si>
  <si>
    <t>전기(제7기)  2013년  12월  31일 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</si>
</sst>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\(#,##0\)"/>
    <numFmt numFmtId="178" formatCode="#,##0;[Red]&quot;△&quot;#,##0"/>
    <numFmt numFmtId="179" formatCode="#,##0&quot; &quot;;[Red]&quot;∆&quot;#,##0&quot; &quot;"/>
    <numFmt numFmtId="180" formatCode="_ * #,##0_ ;_ * \-#,##0_ ;_ * &quot;-&quot;_ ;_ @_ "/>
    <numFmt numFmtId="181" formatCode="_ * #,##0.00_ ;_ * \-#,##0.00_ ;_ * &quot;-&quot;??_ ;_ @_ "/>
    <numFmt numFmtId="182" formatCode="\$#.00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#.00"/>
    <numFmt numFmtId="186" formatCode="#."/>
    <numFmt numFmtId="187" formatCode="#,"/>
    <numFmt numFmtId="188" formatCode="%#.00"/>
    <numFmt numFmtId="189" formatCode="0%_);\(0%\)"/>
    <numFmt numFmtId="190" formatCode=";;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새굴림"/>
      <family val="1"/>
      <charset val="129"/>
    </font>
    <font>
      <sz val="8"/>
      <name val="돋움"/>
      <family val="3"/>
      <charset val="129"/>
    </font>
    <font>
      <sz val="14"/>
      <name val="새굴림"/>
      <family val="1"/>
      <charset val="129"/>
    </font>
    <font>
      <sz val="14"/>
      <name val="굴림"/>
      <family val="3"/>
      <charset val="129"/>
    </font>
    <font>
      <sz val="10"/>
      <name val="새굴림"/>
      <family val="1"/>
      <charset val="129"/>
    </font>
    <font>
      <sz val="10"/>
      <name val="굴림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7"/>
      <name val="새굴림"/>
      <family val="1"/>
      <charset val="129"/>
    </font>
    <font>
      <sz val="9"/>
      <color rgb="FFFF0000"/>
      <name val="새굴림"/>
      <family val="1"/>
      <charset val="129"/>
    </font>
    <font>
      <u val="singleAccounting"/>
      <sz val="9"/>
      <name val="새굴림"/>
      <family val="1"/>
      <charset val="129"/>
    </font>
    <font>
      <sz val="9"/>
      <name val="굴림"/>
      <family val="3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3">
    <xf numFmtId="0" fontId="0" fillId="0" borderId="0"/>
    <xf numFmtId="41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4" fontId="18" fillId="0" borderId="0">
      <protection locked="0"/>
    </xf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2" fontId="18" fillId="0" borderId="0">
      <protection locked="0"/>
    </xf>
    <xf numFmtId="183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8" fillId="0" borderId="0">
      <protection locked="0"/>
    </xf>
    <xf numFmtId="0" fontId="20" fillId="0" borderId="0" applyFont="0" applyFill="0" applyBorder="0" applyAlignment="0" applyProtection="0"/>
    <xf numFmtId="185" fontId="18" fillId="0" borderId="0">
      <protection locked="0"/>
    </xf>
    <xf numFmtId="38" fontId="21" fillId="2" borderId="0" applyNumberFormat="0" applyBorder="0" applyAlignment="0" applyProtection="0"/>
    <xf numFmtId="0" fontId="22" fillId="0" borderId="0">
      <alignment horizontal="left"/>
    </xf>
    <xf numFmtId="0" fontId="23" fillId="0" borderId="15" applyNumberFormat="0" applyAlignment="0" applyProtection="0">
      <alignment horizontal="left" vertical="center"/>
    </xf>
    <xf numFmtId="0" fontId="23" fillId="0" borderId="16">
      <alignment horizontal="left" vertical="center"/>
    </xf>
    <xf numFmtId="14" fontId="24" fillId="3" borderId="17">
      <alignment horizontal="center" vertical="center" wrapText="1"/>
    </xf>
    <xf numFmtId="186" fontId="25" fillId="0" borderId="0">
      <protection locked="0"/>
    </xf>
    <xf numFmtId="186" fontId="25" fillId="0" borderId="0">
      <protection locked="0"/>
    </xf>
    <xf numFmtId="10" fontId="21" fillId="2" borderId="14" applyNumberFormat="0" applyBorder="0" applyAlignment="0" applyProtection="0"/>
    <xf numFmtId="0" fontId="26" fillId="0" borderId="17"/>
    <xf numFmtId="187" fontId="1" fillId="0" borderId="0"/>
    <xf numFmtId="0" fontId="15" fillId="0" borderId="0"/>
    <xf numFmtId="0" fontId="19" fillId="0" borderId="0"/>
    <xf numFmtId="188" fontId="18" fillId="0" borderId="0">
      <protection locked="0"/>
    </xf>
    <xf numFmtId="189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88" fontId="18" fillId="0" borderId="0">
      <protection locked="0"/>
    </xf>
    <xf numFmtId="0" fontId="26" fillId="0" borderId="0"/>
    <xf numFmtId="0" fontId="27" fillId="0" borderId="0" applyFill="0" applyBorder="0" applyProtection="0">
      <alignment horizontal="left" vertical="top"/>
    </xf>
    <xf numFmtId="0" fontId="28" fillId="0" borderId="0" applyFill="0" applyBorder="0" applyProtection="0">
      <alignment horizontal="centerContinuous" vertical="center"/>
    </xf>
    <xf numFmtId="0" fontId="29" fillId="2" borderId="0" applyFill="0" applyBorder="0" applyProtection="0">
      <alignment horizontal="center" vertical="center"/>
    </xf>
    <xf numFmtId="186" fontId="18" fillId="0" borderId="18">
      <protection locked="0"/>
    </xf>
    <xf numFmtId="190" fontId="30" fillId="0" borderId="0" applyFont="0" applyFill="0" applyBorder="0" applyAlignment="0" applyProtection="0">
      <alignment horizontal="right"/>
    </xf>
    <xf numFmtId="38" fontId="29" fillId="0" borderId="0"/>
    <xf numFmtId="38" fontId="31" fillId="0" borderId="0"/>
    <xf numFmtId="0" fontId="32" fillId="0" borderId="0" applyNumberFormat="0" applyFill="0" applyBorder="0" applyAlignment="0" applyProtection="0">
      <alignment vertical="top"/>
      <protection locked="0"/>
    </xf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1" fillId="2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0" fontId="34" fillId="0" borderId="0"/>
    <xf numFmtId="0" fontId="35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Protection="0"/>
    <xf numFmtId="0" fontId="19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1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wrapText="1"/>
    </xf>
    <xf numFmtId="0" fontId="6" fillId="0" borderId="0" xfId="0" applyFont="1" applyAlignment="1">
      <alignment horizontal="centerContinuous"/>
    </xf>
    <xf numFmtId="0" fontId="6" fillId="0" borderId="0" xfId="0" applyFont="1" applyFill="1" applyAlignment="1">
      <alignment horizontal="centerContinuous"/>
    </xf>
    <xf numFmtId="176" fontId="6" fillId="0" borderId="0" xfId="0" applyNumberFormat="1" applyFont="1" applyFill="1" applyAlignment="1">
      <alignment horizontal="centerContinuous"/>
    </xf>
    <xf numFmtId="176" fontId="6" fillId="0" borderId="0" xfId="0" applyNumberFormat="1" applyFont="1" applyAlignment="1">
      <alignment horizontal="centerContinuous"/>
    </xf>
    <xf numFmtId="0" fontId="7" fillId="0" borderId="0" xfId="0" applyFont="1" applyAlignment="1"/>
    <xf numFmtId="0" fontId="6" fillId="0" borderId="0" xfId="0" applyFont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176" fontId="6" fillId="0" borderId="0" xfId="0" applyNumberFormat="1" applyFont="1" applyFill="1" applyAlignment="1">
      <alignment horizontal="centerContinuous" vertical="center"/>
    </xf>
    <xf numFmtId="176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indent="1"/>
    </xf>
    <xf numFmtId="0" fontId="8" fillId="0" borderId="1" xfId="0" applyFont="1" applyFill="1" applyBorder="1" applyAlignment="1">
      <alignment horizontal="left" vertical="top" indent="1"/>
    </xf>
    <xf numFmtId="176" fontId="8" fillId="0" borderId="1" xfId="0" applyNumberFormat="1" applyFont="1" applyFill="1" applyBorder="1" applyAlignment="1">
      <alignment vertical="top"/>
    </xf>
    <xf numFmtId="176" fontId="8" fillId="0" borderId="1" xfId="0" applyNumberFormat="1" applyFont="1" applyBorder="1" applyAlignment="1">
      <alignment vertical="top"/>
    </xf>
    <xf numFmtId="0" fontId="8" fillId="0" borderId="1" xfId="0" applyFont="1" applyBorder="1" applyAlignment="1">
      <alignment horizontal="right" vertical="top"/>
    </xf>
    <xf numFmtId="0" fontId="7" fillId="0" borderId="0" xfId="0" applyFont="1" applyAlignment="1">
      <alignment vertical="top"/>
    </xf>
    <xf numFmtId="176" fontId="8" fillId="0" borderId="5" xfId="0" applyNumberFormat="1" applyFont="1" applyFill="1" applyBorder="1" applyAlignment="1">
      <alignment horizontal="centerContinuous" vertical="center"/>
    </xf>
    <xf numFmtId="176" fontId="8" fillId="0" borderId="6" xfId="0" applyNumberFormat="1" applyFont="1" applyFill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76" fontId="8" fillId="0" borderId="9" xfId="0" applyNumberFormat="1" applyFont="1" applyFill="1" applyBorder="1" applyAlignment="1">
      <alignment horizontal="centerContinuous" vertical="center"/>
    </xf>
    <xf numFmtId="176" fontId="8" fillId="0" borderId="10" xfId="0" applyNumberFormat="1" applyFont="1" applyFill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distributed" vertical="center"/>
    </xf>
    <xf numFmtId="0" fontId="8" fillId="0" borderId="10" xfId="0" applyFont="1" applyBorder="1" applyAlignment="1">
      <alignment horizontal="left" vertical="center" shrinkToFit="1"/>
    </xf>
    <xf numFmtId="176" fontId="8" fillId="0" borderId="12" xfId="0" applyNumberFormat="1" applyFont="1" applyFill="1" applyBorder="1" applyAlignment="1">
      <alignment horizontal="right" vertical="center"/>
    </xf>
    <xf numFmtId="41" fontId="8" fillId="0" borderId="12" xfId="0" applyNumberFormat="1" applyFont="1" applyFill="1" applyBorder="1" applyAlignment="1">
      <alignment horizontal="right" vertical="center" shrinkToFit="1"/>
    </xf>
    <xf numFmtId="176" fontId="8" fillId="0" borderId="12" xfId="0" applyNumberFormat="1" applyFont="1" applyBorder="1" applyAlignment="1">
      <alignment horizontal="right" vertical="center"/>
    </xf>
    <xf numFmtId="41" fontId="8" fillId="0" borderId="12" xfId="0" applyNumberFormat="1" applyFont="1" applyBorder="1" applyAlignment="1">
      <alignment horizontal="right" vertical="center"/>
    </xf>
    <xf numFmtId="49" fontId="8" fillId="0" borderId="11" xfId="0" applyNumberFormat="1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11" xfId="0" quotePrefix="1" applyFont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42" fontId="8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11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9" fontId="8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49" fontId="8" fillId="0" borderId="11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distributed" vertical="center"/>
    </xf>
    <xf numFmtId="178" fontId="8" fillId="0" borderId="14" xfId="0" applyNumberFormat="1" applyFont="1" applyFill="1" applyBorder="1" applyAlignment="1">
      <alignment horizontal="right" vertical="center"/>
    </xf>
    <xf numFmtId="41" fontId="9" fillId="0" borderId="14" xfId="0" applyNumberFormat="1" applyFont="1" applyFill="1" applyBorder="1" applyAlignment="1">
      <alignment horizontal="right" vertical="center" shrinkToFit="1"/>
    </xf>
    <xf numFmtId="41" fontId="9" fillId="0" borderId="13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distributed" vertical="center" shrinkToFit="1"/>
    </xf>
    <xf numFmtId="41" fontId="9" fillId="0" borderId="12" xfId="0" applyNumberFormat="1" applyFont="1" applyFill="1" applyBorder="1" applyAlignment="1">
      <alignment horizontal="right" vertical="center" shrinkToFit="1"/>
    </xf>
    <xf numFmtId="41" fontId="9" fillId="0" borderId="12" xfId="0" applyNumberFormat="1" applyFont="1" applyBorder="1" applyAlignment="1">
      <alignment horizontal="right" vertical="center"/>
    </xf>
    <xf numFmtId="41" fontId="8" fillId="0" borderId="12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41" fontId="8" fillId="0" borderId="10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left" vertical="center"/>
    </xf>
    <xf numFmtId="0" fontId="9" fillId="0" borderId="11" xfId="0" quotePrefix="1" applyFont="1" applyBorder="1" applyAlignment="1">
      <alignment horizontal="right" vertical="center"/>
    </xf>
    <xf numFmtId="49" fontId="11" fillId="0" borderId="12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Continuous" vertical="center"/>
    </xf>
    <xf numFmtId="176" fontId="8" fillId="0" borderId="14" xfId="0" applyNumberFormat="1" applyFont="1" applyFill="1" applyBorder="1" applyAlignment="1">
      <alignment horizontal="right" vertical="center"/>
    </xf>
    <xf numFmtId="41" fontId="9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41" fontId="9" fillId="0" borderId="14" xfId="0" applyNumberFormat="1" applyFont="1" applyBorder="1" applyAlignment="1">
      <alignment horizontal="right" vertical="center"/>
    </xf>
    <xf numFmtId="41" fontId="9" fillId="0" borderId="12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8" fillId="0" borderId="12" xfId="1" applyFont="1" applyFill="1" applyBorder="1" applyAlignment="1">
      <alignment horizontal="right" vertical="center"/>
    </xf>
    <xf numFmtId="0" fontId="12" fillId="0" borderId="0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distributed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176" fontId="8" fillId="0" borderId="0" xfId="0" applyNumberFormat="1" applyFont="1" applyFill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176" fontId="13" fillId="0" borderId="0" xfId="0" applyNumberFormat="1" applyFont="1" applyFill="1" applyAlignment="1">
      <alignment vertical="center"/>
    </xf>
    <xf numFmtId="176" fontId="13" fillId="0" borderId="0" xfId="0" applyNumberFormat="1" applyFont="1" applyAlignme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Alignment="1">
      <alignment vertical="center"/>
    </xf>
    <xf numFmtId="41" fontId="9" fillId="0" borderId="9" xfId="0" applyNumberFormat="1" applyFont="1" applyBorder="1" applyAlignment="1">
      <alignment horizontal="center" vertical="center"/>
    </xf>
    <xf numFmtId="41" fontId="9" fillId="0" borderId="13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41" fontId="9" fillId="0" borderId="9" xfId="0" applyNumberFormat="1" applyFont="1" applyFill="1" applyBorder="1" applyAlignment="1">
      <alignment horizontal="center" vertical="center"/>
    </xf>
    <xf numFmtId="41" fontId="9" fillId="0" borderId="13" xfId="0" applyNumberFormat="1" applyFont="1" applyFill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63">
    <cellStyle name="_x000a_386grabber=M" xfId="2"/>
    <cellStyle name="??&amp;O?&amp;H?_x0008_??_x0007__x0001__x0001_" xfId="3"/>
    <cellStyle name="AeE­ [0]_0809ºn±³ " xfId="4"/>
    <cellStyle name="AeE­_0809ºn±³ " xfId="5"/>
    <cellStyle name="AÞ¸¶ [0]_0809ºn±³ " xfId="6"/>
    <cellStyle name="AÞ¸¶_0809ºn±³ " xfId="7"/>
    <cellStyle name="C￥AØ_¿μ¾÷CoE² " xfId="8"/>
    <cellStyle name="category" xfId="9"/>
    <cellStyle name="Comma" xfId="10"/>
    <cellStyle name="Comma [0]_ SG&amp;A Bridge " xfId="11"/>
    <cellStyle name="Comma_ SG&amp;A Bridge " xfId="12"/>
    <cellStyle name="Currency" xfId="13"/>
    <cellStyle name="Currency [0]_ SG&amp;A Bridge " xfId="14"/>
    <cellStyle name="Currency_ SG&amp;A Bridge " xfId="15"/>
    <cellStyle name="Date" xfId="16"/>
    <cellStyle name="Euro" xfId="17"/>
    <cellStyle name="Fixed" xfId="18"/>
    <cellStyle name="Grey" xfId="19"/>
    <cellStyle name="HEADER" xfId="20"/>
    <cellStyle name="Header1" xfId="21"/>
    <cellStyle name="Header2" xfId="22"/>
    <cellStyle name="Heading" xfId="23"/>
    <cellStyle name="Heading1" xfId="24"/>
    <cellStyle name="Heading2" xfId="25"/>
    <cellStyle name="Input [yellow]" xfId="26"/>
    <cellStyle name="Model" xfId="27"/>
    <cellStyle name="Normal - Style1" xfId="28"/>
    <cellStyle name="Normal - 유형1" xfId="29"/>
    <cellStyle name="Normal_ SG&amp;A Bridge " xfId="30"/>
    <cellStyle name="Percent" xfId="31"/>
    <cellStyle name="Percent (0)" xfId="32"/>
    <cellStyle name="Percent [2]" xfId="33"/>
    <cellStyle name="Percent_07하남상감사" xfId="34"/>
    <cellStyle name="subhead" xfId="35"/>
    <cellStyle name="Tickmark" xfId="36"/>
    <cellStyle name="title [1]" xfId="37"/>
    <cellStyle name="title [2]" xfId="38"/>
    <cellStyle name="Total" xfId="39"/>
    <cellStyle name="감춤" xfId="40"/>
    <cellStyle name="견적" xfId="41"/>
    <cellStyle name="기계" xfId="42"/>
    <cellStyle name="뒤에 오는 하이퍼링크_2005결산자료(오세훈)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백분율 [0]" xfId="48"/>
    <cellStyle name="백분율 [2]" xfId="49"/>
    <cellStyle name="뷭?_BOOKSHIP" xfId="50"/>
    <cellStyle name="숫자" xfId="51"/>
    <cellStyle name="쉼표 [0]" xfId="1" builtinId="6"/>
    <cellStyle name="쉼표 [0] 2" xfId="52"/>
    <cellStyle name="스타일 1" xfId="53"/>
    <cellStyle name="스타일 2" xfId="54"/>
    <cellStyle name="스타일 3" xfId="55"/>
    <cellStyle name="스타일 4" xfId="56"/>
    <cellStyle name="스타일 5" xfId="57"/>
    <cellStyle name="자리수0" xfId="58"/>
    <cellStyle name="콤냡?&lt;_x000f_$??:_x0009_`1_1 " xfId="59"/>
    <cellStyle name="콤마 [0]_0004 MECH COST  " xfId="60"/>
    <cellStyle name="콤마 [2]" xfId="61"/>
    <cellStyle name="콤마_(주)세진-반기검토" xfId="6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9525</xdr:rowOff>
    </xdr:from>
    <xdr:to>
      <xdr:col>6</xdr:col>
      <xdr:colOff>1038225</xdr:colOff>
      <xdr:row>1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581275" y="314325"/>
          <a:ext cx="2362200" cy="0"/>
        </a:xfrm>
        <a:prstGeom prst="line">
          <a:avLst/>
        </a:prstGeom>
        <a:noFill/>
        <a:ln w="38100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gkimBox/KCG/XLS/&#44208;&#49328;(1999)/JJang/KETDATA/XLS/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71"/>
  <sheetViews>
    <sheetView tabSelected="1" view="pageBreakPreview" zoomScale="160" zoomScaleNormal="100" zoomScaleSheetLayoutView="160" workbookViewId="0">
      <selection activeCell="H2" sqref="H2"/>
    </sheetView>
  </sheetViews>
  <sheetFormatPr defaultRowHeight="18.95" customHeight="1"/>
  <cols>
    <col min="1" max="1" width="3.21875" style="17" customWidth="1"/>
    <col min="2" max="2" width="1.44140625" style="17" customWidth="1"/>
    <col min="3" max="3" width="14.77734375" style="96" customWidth="1"/>
    <col min="4" max="4" width="3" style="96" customWidth="1"/>
    <col min="5" max="5" width="10.44140625" style="96" customWidth="1"/>
    <col min="6" max="6" width="12.6640625" style="97" bestFit="1" customWidth="1"/>
    <col min="7" max="7" width="14.88671875" style="98" bestFit="1" customWidth="1"/>
    <col min="8" max="8" width="11.88671875" style="99" customWidth="1"/>
    <col min="9" max="9" width="14.88671875" style="17" bestFit="1" customWidth="1"/>
    <col min="10" max="16384" width="8.88671875" style="17"/>
  </cols>
  <sheetData>
    <row r="1" spans="1:9" s="6" customFormat="1" ht="24" customHeight="1">
      <c r="A1" s="1" t="s">
        <v>0</v>
      </c>
      <c r="B1" s="2"/>
      <c r="C1" s="2"/>
      <c r="D1" s="2"/>
      <c r="E1" s="2"/>
      <c r="F1" s="3"/>
      <c r="G1" s="4"/>
      <c r="H1" s="5"/>
      <c r="I1" s="2"/>
    </row>
    <row r="2" spans="1:9" s="12" customFormat="1" ht="15" customHeight="1">
      <c r="A2" s="7" t="s">
        <v>77</v>
      </c>
      <c r="B2" s="7"/>
      <c r="C2" s="8"/>
      <c r="D2" s="8"/>
      <c r="E2" s="8"/>
      <c r="F2" s="9"/>
      <c r="G2" s="10"/>
      <c r="H2" s="11"/>
      <c r="I2" s="8"/>
    </row>
    <row r="3" spans="1:9" s="12" customFormat="1" ht="15" customHeight="1">
      <c r="A3" s="7" t="s">
        <v>78</v>
      </c>
      <c r="B3" s="7"/>
      <c r="C3" s="8"/>
      <c r="D3" s="8"/>
      <c r="E3" s="8"/>
      <c r="F3" s="9"/>
      <c r="G3" s="10"/>
      <c r="H3" s="11"/>
      <c r="I3" s="8"/>
    </row>
    <row r="4" spans="1:9" ht="9.75" customHeight="1">
      <c r="A4" s="7"/>
      <c r="B4" s="7"/>
      <c r="C4" s="13"/>
      <c r="D4" s="13"/>
      <c r="E4" s="13"/>
      <c r="F4" s="14"/>
      <c r="G4" s="15"/>
      <c r="H4" s="16"/>
      <c r="I4" s="13"/>
    </row>
    <row r="5" spans="1:9" s="24" customFormat="1" ht="17.100000000000001" customHeight="1">
      <c r="A5" s="18" t="s">
        <v>1</v>
      </c>
      <c r="B5" s="18"/>
      <c r="C5" s="19"/>
      <c r="D5" s="19"/>
      <c r="E5" s="19"/>
      <c r="F5" s="20"/>
      <c r="G5" s="21"/>
      <c r="H5" s="22"/>
      <c r="I5" s="23" t="s">
        <v>2</v>
      </c>
    </row>
    <row r="6" spans="1:9" ht="12.75" customHeight="1">
      <c r="A6" s="116" t="s">
        <v>3</v>
      </c>
      <c r="B6" s="117"/>
      <c r="C6" s="117"/>
      <c r="D6" s="117"/>
      <c r="E6" s="118"/>
      <c r="F6" s="122" t="s">
        <v>75</v>
      </c>
      <c r="G6" s="123"/>
      <c r="H6" s="124" t="s">
        <v>76</v>
      </c>
      <c r="I6" s="125"/>
    </row>
    <row r="7" spans="1:9" ht="12.75" customHeight="1">
      <c r="A7" s="119"/>
      <c r="B7" s="120"/>
      <c r="C7" s="120"/>
      <c r="D7" s="120"/>
      <c r="E7" s="121"/>
      <c r="F7" s="25" t="s">
        <v>4</v>
      </c>
      <c r="G7" s="26"/>
      <c r="H7" s="27" t="s">
        <v>4</v>
      </c>
      <c r="I7" s="28"/>
    </row>
    <row r="8" spans="1:9" ht="12.75" customHeight="1">
      <c r="A8" s="29"/>
      <c r="B8" s="30"/>
      <c r="C8" s="31" t="s">
        <v>5</v>
      </c>
      <c r="D8" s="30"/>
      <c r="E8" s="32"/>
      <c r="F8" s="33"/>
      <c r="G8" s="34"/>
      <c r="H8" s="35"/>
      <c r="I8" s="36"/>
    </row>
    <row r="9" spans="1:9" ht="12.75" customHeight="1">
      <c r="A9" s="37" t="s">
        <v>6</v>
      </c>
      <c r="B9" s="38" t="s">
        <v>7</v>
      </c>
      <c r="C9" s="39" t="s">
        <v>8</v>
      </c>
      <c r="D9" s="39"/>
      <c r="E9" s="40"/>
      <c r="F9" s="41"/>
      <c r="G9" s="42">
        <f>당좌자산</f>
        <v>6530782361</v>
      </c>
      <c r="H9" s="43"/>
      <c r="I9" s="44">
        <f>I10</f>
        <v>9074137279</v>
      </c>
    </row>
    <row r="10" spans="1:9" ht="12.75" customHeight="1">
      <c r="A10" s="45" t="s">
        <v>9</v>
      </c>
      <c r="B10" s="46"/>
      <c r="C10" s="39" t="s">
        <v>10</v>
      </c>
      <c r="D10" s="39"/>
      <c r="E10" s="40"/>
      <c r="F10" s="41"/>
      <c r="G10" s="42">
        <f>F11+수용가미수금+F14+F15</f>
        <v>6530782361</v>
      </c>
      <c r="H10" s="43"/>
      <c r="I10" s="44">
        <f>H11+H13+H14+H15</f>
        <v>9074137279</v>
      </c>
    </row>
    <row r="11" spans="1:9" ht="12.75" customHeight="1">
      <c r="A11" s="47" t="s">
        <v>11</v>
      </c>
      <c r="B11" s="38" t="s">
        <v>7</v>
      </c>
      <c r="C11" s="39" t="s">
        <v>12</v>
      </c>
      <c r="D11" s="102" t="s">
        <v>13</v>
      </c>
      <c r="E11" s="103"/>
      <c r="F11" s="41">
        <v>828993579</v>
      </c>
      <c r="G11" s="42"/>
      <c r="H11" s="44">
        <v>311763618</v>
      </c>
      <c r="I11" s="44"/>
    </row>
    <row r="12" spans="1:9" ht="12.75" customHeight="1">
      <c r="A12" s="126" t="s">
        <v>14</v>
      </c>
      <c r="B12" s="127"/>
      <c r="C12" s="127"/>
      <c r="D12" s="127"/>
      <c r="E12" s="128"/>
      <c r="F12" s="48"/>
      <c r="G12" s="42"/>
      <c r="H12" s="43"/>
      <c r="I12" s="49"/>
    </row>
    <row r="13" spans="1:9" ht="12.75" customHeight="1">
      <c r="A13" s="47">
        <v>2</v>
      </c>
      <c r="B13" s="38" t="s">
        <v>7</v>
      </c>
      <c r="C13" s="39" t="s">
        <v>15</v>
      </c>
      <c r="D13" s="114" t="s">
        <v>16</v>
      </c>
      <c r="E13" s="115"/>
      <c r="F13" s="41">
        <v>5280000000</v>
      </c>
      <c r="G13" s="42"/>
      <c r="H13" s="43">
        <v>8400000000</v>
      </c>
      <c r="I13" s="44"/>
    </row>
    <row r="14" spans="1:9" ht="12.75" customHeight="1">
      <c r="A14" s="47">
        <v>3</v>
      </c>
      <c r="B14" s="38" t="s">
        <v>7</v>
      </c>
      <c r="C14" s="39" t="s">
        <v>17</v>
      </c>
      <c r="D14" s="114"/>
      <c r="E14" s="115"/>
      <c r="F14" s="41">
        <v>128068443</v>
      </c>
      <c r="G14" s="42"/>
      <c r="H14" s="43">
        <v>113818661</v>
      </c>
      <c r="I14" s="44"/>
    </row>
    <row r="15" spans="1:9" ht="12.75" customHeight="1">
      <c r="A15" s="47">
        <v>4</v>
      </c>
      <c r="B15" s="38" t="s">
        <v>7</v>
      </c>
      <c r="C15" s="39" t="s">
        <v>18</v>
      </c>
      <c r="D15" s="114"/>
      <c r="E15" s="115"/>
      <c r="F15" s="41">
        <v>293720339</v>
      </c>
      <c r="G15" s="42"/>
      <c r="H15" s="43">
        <v>248555000</v>
      </c>
      <c r="I15" s="44"/>
    </row>
    <row r="16" spans="1:9" ht="12.75" customHeight="1">
      <c r="A16" s="50" t="s">
        <v>19</v>
      </c>
      <c r="B16" s="38"/>
      <c r="C16" s="39" t="s">
        <v>20</v>
      </c>
      <c r="D16" s="51"/>
      <c r="E16" s="40"/>
      <c r="F16" s="41"/>
      <c r="G16" s="42"/>
      <c r="H16" s="43"/>
      <c r="I16" s="44"/>
    </row>
    <row r="17" spans="1:9" ht="12.75" customHeight="1">
      <c r="A17" s="37" t="s">
        <v>21</v>
      </c>
      <c r="B17" s="38" t="s">
        <v>7</v>
      </c>
      <c r="C17" s="39" t="s">
        <v>22</v>
      </c>
      <c r="D17" s="39"/>
      <c r="E17" s="40"/>
      <c r="F17" s="41"/>
      <c r="G17" s="42">
        <f>G18+가동설비자산</f>
        <v>17086211274</v>
      </c>
      <c r="H17" s="43"/>
      <c r="I17" s="44">
        <v>15087676302</v>
      </c>
    </row>
    <row r="18" spans="1:9" ht="12.75" customHeight="1">
      <c r="A18" s="50" t="s">
        <v>23</v>
      </c>
      <c r="B18" s="38"/>
      <c r="C18" s="39" t="s">
        <v>24</v>
      </c>
      <c r="D18" s="39"/>
      <c r="E18" s="40"/>
      <c r="F18" s="41"/>
      <c r="G18" s="42">
        <f>F19</f>
        <v>3960000000</v>
      </c>
      <c r="H18" s="43"/>
      <c r="I18" s="44">
        <v>1080000000</v>
      </c>
    </row>
    <row r="19" spans="1:9" ht="12.75" customHeight="1">
      <c r="A19" s="47" t="s">
        <v>11</v>
      </c>
      <c r="B19" s="38"/>
      <c r="C19" s="39" t="s">
        <v>25</v>
      </c>
      <c r="D19" s="114" t="s">
        <v>16</v>
      </c>
      <c r="E19" s="115"/>
      <c r="F19" s="41">
        <v>3960000000</v>
      </c>
      <c r="G19" s="42"/>
      <c r="H19" s="43">
        <v>1080000000</v>
      </c>
      <c r="I19" s="44"/>
    </row>
    <row r="20" spans="1:9" ht="12.75" customHeight="1">
      <c r="A20" s="45" t="s">
        <v>26</v>
      </c>
      <c r="B20" s="46"/>
      <c r="C20" s="39" t="s">
        <v>27</v>
      </c>
      <c r="D20" s="114" t="s">
        <v>28</v>
      </c>
      <c r="E20" s="115"/>
      <c r="F20" s="41"/>
      <c r="G20" s="42">
        <f>SUM(F21:F32)</f>
        <v>13126211274</v>
      </c>
      <c r="H20" s="43"/>
      <c r="I20" s="44">
        <f>SUM(H21:H32)</f>
        <v>14007676302</v>
      </c>
    </row>
    <row r="21" spans="1:9" ht="12.75" customHeight="1">
      <c r="A21" s="47" t="s">
        <v>11</v>
      </c>
      <c r="B21" s="38" t="s">
        <v>7</v>
      </c>
      <c r="C21" s="39" t="s">
        <v>29</v>
      </c>
      <c r="D21" s="39"/>
      <c r="E21" s="40"/>
      <c r="F21" s="41">
        <v>2794119938</v>
      </c>
      <c r="G21" s="42"/>
      <c r="H21" s="43">
        <v>2794119938</v>
      </c>
      <c r="I21" s="44"/>
    </row>
    <row r="22" spans="1:9" ht="12.75" customHeight="1">
      <c r="A22" s="47">
        <v>2</v>
      </c>
      <c r="B22" s="38" t="s">
        <v>7</v>
      </c>
      <c r="C22" s="39" t="s">
        <v>30</v>
      </c>
      <c r="D22" s="39"/>
      <c r="E22" s="40"/>
      <c r="F22" s="41">
        <v>232221091</v>
      </c>
      <c r="G22" s="42"/>
      <c r="H22" s="43">
        <v>232221091</v>
      </c>
      <c r="I22" s="44"/>
    </row>
    <row r="23" spans="1:9" ht="12.75" customHeight="1">
      <c r="A23" s="47">
        <v>3</v>
      </c>
      <c r="B23" s="38" t="s">
        <v>7</v>
      </c>
      <c r="C23" s="39" t="s">
        <v>31</v>
      </c>
      <c r="D23" s="39"/>
      <c r="E23" s="40"/>
      <c r="F23" s="41">
        <v>5622020513</v>
      </c>
      <c r="G23" s="42"/>
      <c r="H23" s="43">
        <v>5622020513</v>
      </c>
      <c r="I23" s="44"/>
    </row>
    <row r="24" spans="1:9" ht="12.75" customHeight="1">
      <c r="A24" s="52"/>
      <c r="B24" s="53"/>
      <c r="C24" s="39" t="s">
        <v>32</v>
      </c>
      <c r="D24" s="39"/>
      <c r="E24" s="40"/>
      <c r="F24" s="54">
        <v>-762808412</v>
      </c>
      <c r="G24" s="42"/>
      <c r="H24" s="55">
        <v>-622257900</v>
      </c>
      <c r="I24" s="44"/>
    </row>
    <row r="25" spans="1:9" ht="12.75" customHeight="1">
      <c r="A25" s="47">
        <v>4</v>
      </c>
      <c r="B25" s="38" t="s">
        <v>7</v>
      </c>
      <c r="C25" s="39" t="s">
        <v>33</v>
      </c>
      <c r="D25" s="39"/>
      <c r="E25" s="40"/>
      <c r="F25" s="41">
        <v>4516519531</v>
      </c>
      <c r="G25" s="42"/>
      <c r="H25" s="43">
        <v>4505650985</v>
      </c>
      <c r="I25" s="44"/>
    </row>
    <row r="26" spans="1:9" ht="12.75" customHeight="1">
      <c r="A26" s="52"/>
      <c r="B26" s="53"/>
      <c r="C26" s="39" t="s">
        <v>32</v>
      </c>
      <c r="D26" s="39"/>
      <c r="E26" s="40"/>
      <c r="F26" s="54">
        <v>-1332667679</v>
      </c>
      <c r="G26" s="42"/>
      <c r="H26" s="55">
        <v>-1107179448</v>
      </c>
      <c r="I26" s="44"/>
    </row>
    <row r="27" spans="1:9" ht="12.75" customHeight="1">
      <c r="A27" s="47">
        <v>5</v>
      </c>
      <c r="B27" s="38" t="s">
        <v>7</v>
      </c>
      <c r="C27" s="39" t="s">
        <v>34</v>
      </c>
      <c r="D27" s="39"/>
      <c r="E27" s="40"/>
      <c r="F27" s="41">
        <v>7599383605</v>
      </c>
      <c r="G27" s="42"/>
      <c r="H27" s="43">
        <v>7599383605</v>
      </c>
      <c r="I27" s="44"/>
    </row>
    <row r="28" spans="1:9" ht="12.75" customHeight="1">
      <c r="A28" s="52"/>
      <c r="B28" s="53"/>
      <c r="C28" s="39" t="s">
        <v>32</v>
      </c>
      <c r="D28" s="39"/>
      <c r="E28" s="40"/>
      <c r="F28" s="54">
        <v>-6324507820</v>
      </c>
      <c r="G28" s="42"/>
      <c r="H28" s="55">
        <v>-5374584869</v>
      </c>
      <c r="I28" s="44"/>
    </row>
    <row r="29" spans="1:9" ht="12.75" customHeight="1">
      <c r="A29" s="47">
        <v>6</v>
      </c>
      <c r="B29" s="38" t="s">
        <v>7</v>
      </c>
      <c r="C29" s="39" t="s">
        <v>35</v>
      </c>
      <c r="D29" s="39"/>
      <c r="E29" s="40"/>
      <c r="F29" s="41">
        <v>41682199</v>
      </c>
      <c r="G29" s="42"/>
      <c r="H29" s="43">
        <v>41682199</v>
      </c>
      <c r="I29" s="44"/>
    </row>
    <row r="30" spans="1:9" ht="12.75" customHeight="1">
      <c r="A30" s="52"/>
      <c r="B30" s="53"/>
      <c r="C30" s="39" t="s">
        <v>32</v>
      </c>
      <c r="D30" s="39"/>
      <c r="E30" s="40"/>
      <c r="F30" s="54">
        <v>-39909743</v>
      </c>
      <c r="G30" s="42"/>
      <c r="H30" s="55">
        <v>-35655848</v>
      </c>
      <c r="I30" s="44"/>
    </row>
    <row r="31" spans="1:9" ht="12.75" customHeight="1">
      <c r="A31" s="47">
        <v>7</v>
      </c>
      <c r="B31" s="38" t="s">
        <v>7</v>
      </c>
      <c r="C31" s="39" t="s">
        <v>36</v>
      </c>
      <c r="D31" s="39"/>
      <c r="E31" s="40"/>
      <c r="F31" s="41">
        <v>1656844679</v>
      </c>
      <c r="G31" s="42"/>
      <c r="H31" s="43">
        <v>1067631542</v>
      </c>
      <c r="I31" s="44"/>
    </row>
    <row r="32" spans="1:9" ht="12.75" customHeight="1">
      <c r="A32" s="52"/>
      <c r="B32" s="53"/>
      <c r="C32" s="39" t="s">
        <v>32</v>
      </c>
      <c r="D32" s="39"/>
      <c r="E32" s="40"/>
      <c r="F32" s="54">
        <v>-876686628</v>
      </c>
      <c r="G32" s="42"/>
      <c r="H32" s="56">
        <v>-715355506</v>
      </c>
      <c r="I32" s="44"/>
    </row>
    <row r="33" spans="1:9" ht="12.75" customHeight="1">
      <c r="A33" s="57" t="s">
        <v>37</v>
      </c>
      <c r="B33" s="53"/>
      <c r="C33" s="39" t="s">
        <v>38</v>
      </c>
      <c r="D33" s="39"/>
      <c r="E33" s="51"/>
      <c r="F33" s="54"/>
      <c r="G33" s="42"/>
      <c r="H33" s="56"/>
      <c r="I33" s="44"/>
    </row>
    <row r="34" spans="1:9" ht="12.75" customHeight="1">
      <c r="A34" s="57" t="s">
        <v>39</v>
      </c>
      <c r="B34" s="53"/>
      <c r="C34" s="39" t="s">
        <v>40</v>
      </c>
      <c r="D34" s="39"/>
      <c r="E34" s="51"/>
      <c r="F34" s="54"/>
      <c r="G34" s="42"/>
      <c r="H34" s="58"/>
      <c r="I34" s="59"/>
    </row>
    <row r="35" spans="1:9" ht="12.75" customHeight="1">
      <c r="A35" s="52"/>
      <c r="B35" s="53"/>
      <c r="C35" s="60" t="s">
        <v>41</v>
      </c>
      <c r="D35" s="39"/>
      <c r="E35" s="51"/>
      <c r="F35" s="61"/>
      <c r="G35" s="62">
        <f>유동자산+고정자산</f>
        <v>23616993635</v>
      </c>
      <c r="H35" s="58"/>
      <c r="I35" s="63">
        <f>I9+고정자산전기</f>
        <v>24161813581</v>
      </c>
    </row>
    <row r="36" spans="1:9" ht="12.75" customHeight="1">
      <c r="A36" s="52"/>
      <c r="B36" s="53"/>
      <c r="C36" s="60"/>
      <c r="D36" s="39"/>
      <c r="E36" s="40"/>
      <c r="F36" s="54"/>
      <c r="G36" s="42"/>
      <c r="H36" s="56"/>
      <c r="I36" s="44"/>
    </row>
    <row r="37" spans="1:9" ht="12.75" customHeight="1">
      <c r="A37" s="104"/>
      <c r="B37" s="105"/>
      <c r="C37" s="64" t="s">
        <v>42</v>
      </c>
      <c r="D37" s="46"/>
      <c r="E37" s="65"/>
      <c r="F37" s="41"/>
      <c r="G37" s="66"/>
      <c r="H37" s="43"/>
      <c r="I37" s="67"/>
    </row>
    <row r="38" spans="1:9" ht="12.75" customHeight="1">
      <c r="A38" s="37" t="s">
        <v>6</v>
      </c>
      <c r="B38" s="38" t="s">
        <v>7</v>
      </c>
      <c r="C38" s="39" t="s">
        <v>43</v>
      </c>
      <c r="D38" s="39"/>
      <c r="E38" s="65"/>
      <c r="F38" s="41"/>
      <c r="G38" s="41">
        <v>570752543</v>
      </c>
      <c r="H38" s="43"/>
      <c r="I38" s="44">
        <f>H39+H40+H41+H42+H43+H44</f>
        <v>901366675</v>
      </c>
    </row>
    <row r="39" spans="1:9" ht="12.75" customHeight="1">
      <c r="A39" s="47" t="s">
        <v>11</v>
      </c>
      <c r="B39" s="38" t="s">
        <v>7</v>
      </c>
      <c r="C39" s="39" t="s">
        <v>44</v>
      </c>
      <c r="D39" s="114"/>
      <c r="E39" s="115"/>
      <c r="F39" s="41" t="s">
        <v>45</v>
      </c>
      <c r="G39" s="68"/>
      <c r="H39" s="43">
        <v>54000</v>
      </c>
      <c r="I39" s="44"/>
    </row>
    <row r="40" spans="1:9" ht="12.75" customHeight="1">
      <c r="A40" s="47">
        <v>2</v>
      </c>
      <c r="B40" s="38" t="s">
        <v>7</v>
      </c>
      <c r="C40" s="39" t="s">
        <v>46</v>
      </c>
      <c r="D40" s="102"/>
      <c r="E40" s="103"/>
      <c r="F40" s="41">
        <v>53923215</v>
      </c>
      <c r="G40" s="68"/>
      <c r="H40" s="43">
        <v>57337224</v>
      </c>
      <c r="I40" s="44"/>
    </row>
    <row r="41" spans="1:9" ht="12.75" customHeight="1">
      <c r="A41" s="47">
        <v>3</v>
      </c>
      <c r="B41" s="38" t="s">
        <v>7</v>
      </c>
      <c r="C41" s="39" t="s">
        <v>47</v>
      </c>
      <c r="D41" s="102"/>
      <c r="E41" s="103"/>
      <c r="F41" s="41">
        <v>71715835</v>
      </c>
      <c r="G41" s="68"/>
      <c r="H41" s="43">
        <v>53862426</v>
      </c>
      <c r="I41" s="44"/>
    </row>
    <row r="42" spans="1:9" ht="12.75" customHeight="1">
      <c r="A42" s="47">
        <v>4</v>
      </c>
      <c r="B42" s="38" t="s">
        <v>7</v>
      </c>
      <c r="C42" s="39" t="s">
        <v>48</v>
      </c>
      <c r="D42" s="102"/>
      <c r="E42" s="103"/>
      <c r="F42" s="69">
        <v>211309128</v>
      </c>
      <c r="G42" s="68"/>
      <c r="H42" s="43">
        <v>240754479</v>
      </c>
      <c r="I42" s="44"/>
    </row>
    <row r="43" spans="1:9" ht="12.75" customHeight="1">
      <c r="A43" s="47">
        <v>5</v>
      </c>
      <c r="B43" s="38" t="s">
        <v>7</v>
      </c>
      <c r="C43" s="39" t="s">
        <v>49</v>
      </c>
      <c r="D43" s="102"/>
      <c r="E43" s="103"/>
      <c r="F43" s="41">
        <v>95018607</v>
      </c>
      <c r="G43" s="70"/>
      <c r="H43" s="71">
        <v>378041880</v>
      </c>
      <c r="I43" s="44"/>
    </row>
    <row r="44" spans="1:9" ht="12.75" customHeight="1">
      <c r="A44" s="47">
        <v>6</v>
      </c>
      <c r="B44" s="38" t="s">
        <v>7</v>
      </c>
      <c r="C44" s="39" t="s">
        <v>50</v>
      </c>
      <c r="D44" s="38"/>
      <c r="E44" s="72"/>
      <c r="F44" s="41">
        <v>138785758</v>
      </c>
      <c r="G44" s="70"/>
      <c r="H44" s="71">
        <v>171316666</v>
      </c>
      <c r="I44" s="44"/>
    </row>
    <row r="45" spans="1:9" ht="12.75" customHeight="1">
      <c r="A45" s="73" t="s">
        <v>51</v>
      </c>
      <c r="B45" s="38"/>
      <c r="C45" s="39" t="s">
        <v>52</v>
      </c>
      <c r="D45" s="39"/>
      <c r="E45" s="40"/>
      <c r="F45" s="41"/>
      <c r="G45" s="68">
        <v>477794257</v>
      </c>
      <c r="H45" s="43"/>
      <c r="I45" s="44">
        <v>164575981</v>
      </c>
    </row>
    <row r="46" spans="1:9" ht="12.75" customHeight="1">
      <c r="A46" s="47" t="s">
        <v>11</v>
      </c>
      <c r="B46" s="38" t="s">
        <v>7</v>
      </c>
      <c r="C46" s="39" t="s">
        <v>53</v>
      </c>
      <c r="D46" s="102" t="s">
        <v>54</v>
      </c>
      <c r="E46" s="103"/>
      <c r="F46" s="41">
        <v>566763524</v>
      </c>
      <c r="G46" s="68"/>
      <c r="H46" s="43">
        <v>177521161</v>
      </c>
      <c r="I46" s="44"/>
    </row>
    <row r="47" spans="1:9" ht="12.75" customHeight="1">
      <c r="A47" s="47"/>
      <c r="B47" s="38"/>
      <c r="C47" s="39" t="s">
        <v>55</v>
      </c>
      <c r="D47" s="102" t="s">
        <v>54</v>
      </c>
      <c r="E47" s="103"/>
      <c r="F47" s="54">
        <v>-88969267</v>
      </c>
      <c r="G47" s="68"/>
      <c r="H47" s="74" t="s">
        <v>56</v>
      </c>
      <c r="I47" s="44"/>
    </row>
    <row r="48" spans="1:9" ht="12.75" customHeight="1">
      <c r="A48" s="75" t="s">
        <v>57</v>
      </c>
      <c r="B48" s="46"/>
      <c r="C48" s="46"/>
      <c r="D48" s="46"/>
      <c r="E48" s="65"/>
      <c r="F48" s="76"/>
      <c r="G48" s="77">
        <f>유동부채+G45</f>
        <v>1048546800</v>
      </c>
      <c r="H48" s="78"/>
      <c r="I48" s="79">
        <v>1065942656</v>
      </c>
    </row>
    <row r="49" spans="1:13" ht="12.75" customHeight="1">
      <c r="A49" s="75"/>
      <c r="B49" s="46"/>
      <c r="C49" s="46"/>
      <c r="D49" s="46"/>
      <c r="E49" s="65"/>
      <c r="F49" s="41"/>
      <c r="G49" s="80"/>
      <c r="H49" s="43"/>
      <c r="I49" s="67"/>
    </row>
    <row r="50" spans="1:13" ht="12.75" customHeight="1">
      <c r="A50" s="75"/>
      <c r="B50" s="46"/>
      <c r="C50" s="81" t="s">
        <v>58</v>
      </c>
      <c r="D50" s="46"/>
      <c r="E50" s="65"/>
      <c r="F50" s="41"/>
      <c r="G50" s="80"/>
      <c r="H50" s="43"/>
      <c r="I50" s="67"/>
    </row>
    <row r="51" spans="1:13" ht="12.75" customHeight="1">
      <c r="A51" s="37" t="s">
        <v>6</v>
      </c>
      <c r="B51" s="38" t="s">
        <v>7</v>
      </c>
      <c r="C51" s="82" t="s">
        <v>59</v>
      </c>
      <c r="D51" s="102" t="s">
        <v>60</v>
      </c>
      <c r="E51" s="103"/>
      <c r="F51" s="41"/>
      <c r="G51" s="68">
        <f>F52</f>
        <v>17991000000</v>
      </c>
      <c r="H51" s="43"/>
      <c r="I51" s="44">
        <f>H52</f>
        <v>17991000000</v>
      </c>
      <c r="M51" s="83"/>
    </row>
    <row r="52" spans="1:13" ht="12.75" customHeight="1">
      <c r="A52" s="47" t="s">
        <v>11</v>
      </c>
      <c r="B52" s="38" t="s">
        <v>7</v>
      </c>
      <c r="C52" s="39" t="s">
        <v>61</v>
      </c>
      <c r="D52" s="39"/>
      <c r="E52" s="40"/>
      <c r="F52" s="41">
        <v>17991000000</v>
      </c>
      <c r="G52" s="68"/>
      <c r="H52" s="43">
        <v>17991000000</v>
      </c>
      <c r="I52" s="44"/>
    </row>
    <row r="53" spans="1:13" ht="12.75" customHeight="1">
      <c r="A53" s="37" t="s">
        <v>21</v>
      </c>
      <c r="B53" s="38" t="s">
        <v>7</v>
      </c>
      <c r="C53" s="39" t="s">
        <v>62</v>
      </c>
      <c r="D53" s="39"/>
      <c r="E53" s="40"/>
      <c r="F53" s="41"/>
      <c r="G53" s="68"/>
      <c r="H53" s="43"/>
      <c r="I53" s="44"/>
    </row>
    <row r="54" spans="1:13" ht="12.75" customHeight="1">
      <c r="A54" s="37" t="s">
        <v>63</v>
      </c>
      <c r="B54" s="38" t="s">
        <v>7</v>
      </c>
      <c r="C54" s="39" t="s">
        <v>64</v>
      </c>
      <c r="D54" s="39"/>
      <c r="E54" s="40"/>
      <c r="F54" s="41"/>
      <c r="G54" s="68"/>
      <c r="H54" s="43"/>
      <c r="I54" s="44"/>
    </row>
    <row r="55" spans="1:13" ht="12.75" customHeight="1">
      <c r="A55" s="37" t="s">
        <v>65</v>
      </c>
      <c r="B55" s="38" t="s">
        <v>7</v>
      </c>
      <c r="C55" s="39" t="s">
        <v>66</v>
      </c>
      <c r="D55" s="39"/>
      <c r="E55" s="40"/>
      <c r="F55" s="41"/>
      <c r="G55" s="68"/>
      <c r="H55" s="43"/>
      <c r="I55" s="44"/>
    </row>
    <row r="56" spans="1:13" ht="12.75" customHeight="1">
      <c r="A56" s="37" t="s">
        <v>67</v>
      </c>
      <c r="B56" s="38" t="s">
        <v>7</v>
      </c>
      <c r="C56" s="39" t="s">
        <v>68</v>
      </c>
      <c r="D56" s="102" t="s">
        <v>69</v>
      </c>
      <c r="E56" s="103"/>
      <c r="F56" s="41"/>
      <c r="G56" s="84">
        <v>4577446835</v>
      </c>
      <c r="H56" s="43"/>
      <c r="I56" s="56">
        <f>H57+H58</f>
        <v>5104870925</v>
      </c>
    </row>
    <row r="57" spans="1:13" ht="12.75" customHeight="1">
      <c r="A57" s="52">
        <v>1</v>
      </c>
      <c r="B57" s="38" t="s">
        <v>7</v>
      </c>
      <c r="C57" s="39" t="s">
        <v>70</v>
      </c>
      <c r="D57" s="39"/>
      <c r="E57" s="40"/>
      <c r="F57" s="41">
        <v>2040000000</v>
      </c>
      <c r="G57" s="84"/>
      <c r="H57" s="71">
        <v>1440000000</v>
      </c>
      <c r="I57" s="56"/>
    </row>
    <row r="58" spans="1:13" ht="12.75" customHeight="1">
      <c r="A58" s="47">
        <v>2</v>
      </c>
      <c r="B58" s="38" t="s">
        <v>7</v>
      </c>
      <c r="C58" s="39" t="s">
        <v>71</v>
      </c>
      <c r="D58" s="39"/>
      <c r="E58" s="40"/>
      <c r="F58" s="41">
        <v>2537446835</v>
      </c>
      <c r="G58" s="54"/>
      <c r="H58" s="55">
        <v>3664870925</v>
      </c>
      <c r="I58" s="56"/>
    </row>
    <row r="59" spans="1:13" ht="12.75" customHeight="1">
      <c r="A59" s="75" t="s">
        <v>72</v>
      </c>
      <c r="B59" s="85"/>
      <c r="C59" s="46"/>
      <c r="D59" s="46"/>
      <c r="E59" s="65"/>
      <c r="F59" s="76"/>
      <c r="G59" s="77">
        <f>G51+이익잉여금</f>
        <v>22568446835</v>
      </c>
      <c r="H59" s="77"/>
      <c r="I59" s="77">
        <f>SUM(I51:I58)</f>
        <v>23095870925</v>
      </c>
    </row>
    <row r="60" spans="1:13" ht="12.75" customHeight="1">
      <c r="A60" s="104" t="s">
        <v>73</v>
      </c>
      <c r="B60" s="105"/>
      <c r="C60" s="105"/>
      <c r="D60" s="105"/>
      <c r="E60" s="65"/>
      <c r="F60" s="108"/>
      <c r="G60" s="110">
        <f>부채총계+자기자본</f>
        <v>23616993635</v>
      </c>
      <c r="H60" s="112"/>
      <c r="I60" s="100">
        <f>I48+자기자본전기</f>
        <v>24161813581</v>
      </c>
    </row>
    <row r="61" spans="1:13" ht="12.75" customHeight="1">
      <c r="A61" s="106"/>
      <c r="B61" s="107"/>
      <c r="C61" s="107"/>
      <c r="D61" s="107"/>
      <c r="E61" s="86"/>
      <c r="F61" s="109"/>
      <c r="G61" s="111"/>
      <c r="H61" s="113"/>
      <c r="I61" s="101"/>
    </row>
    <row r="62" spans="1:13" ht="12.75" customHeight="1">
      <c r="A62" s="87" t="s">
        <v>74</v>
      </c>
      <c r="B62" s="87"/>
      <c r="C62" s="87"/>
      <c r="D62" s="87"/>
      <c r="E62" s="87"/>
      <c r="F62" s="88"/>
      <c r="G62" s="89"/>
      <c r="H62" s="90"/>
      <c r="I62" s="87"/>
    </row>
    <row r="63" spans="1:13" s="91" customFormat="1" ht="21" customHeight="1">
      <c r="C63" s="92"/>
      <c r="D63" s="92"/>
      <c r="E63" s="92"/>
      <c r="F63" s="93"/>
      <c r="G63" s="94"/>
      <c r="H63" s="95"/>
    </row>
    <row r="64" spans="1:13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</sheetData>
  <mergeCells count="25">
    <mergeCell ref="A37:B37"/>
    <mergeCell ref="D39:E39"/>
    <mergeCell ref="A6:E7"/>
    <mergeCell ref="F6:G6"/>
    <mergeCell ref="H6:I6"/>
    <mergeCell ref="D11:E11"/>
    <mergeCell ref="A12:E12"/>
    <mergeCell ref="D13:E13"/>
    <mergeCell ref="D47:E47"/>
    <mergeCell ref="D14:E14"/>
    <mergeCell ref="D15:E15"/>
    <mergeCell ref="D19:E19"/>
    <mergeCell ref="D20:E20"/>
    <mergeCell ref="D40:E40"/>
    <mergeCell ref="D41:E41"/>
    <mergeCell ref="D42:E42"/>
    <mergeCell ref="D43:E43"/>
    <mergeCell ref="D46:E46"/>
    <mergeCell ref="I60:I61"/>
    <mergeCell ref="D51:E51"/>
    <mergeCell ref="D56:E56"/>
    <mergeCell ref="A60:D61"/>
    <mergeCell ref="F60:F61"/>
    <mergeCell ref="G60:G61"/>
    <mergeCell ref="H60:H61"/>
  </mergeCells>
  <phoneticPr fontId="3" type="noConversion"/>
  <printOptions horizontalCentered="1"/>
  <pageMargins left="0.78740157480314965" right="0.62992125984251968" top="0.98425196850393704" bottom="0.9055118110236221" header="0.51181102362204722" footer="0.51181102362204722"/>
  <pageSetup paperSize="9" scale="87" firstPageNumber="5" fitToHeight="0" orientation="portrait" horizontalDpi="4294967292" verticalDpi="196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46</vt:i4>
      </vt:variant>
    </vt:vector>
  </HeadingPairs>
  <TitlesOfParts>
    <vt:vector size="47" baseType="lpstr">
      <vt:lpstr>재무상태표</vt:lpstr>
      <vt:lpstr>재무상태표!Print_Area</vt:lpstr>
      <vt:lpstr>재무상태표!Print_Titles</vt:lpstr>
      <vt:lpstr>재무상태표!가동설비자산</vt:lpstr>
      <vt:lpstr>재무상태표!가동설비전기</vt:lpstr>
      <vt:lpstr>재무상태표!건물</vt:lpstr>
      <vt:lpstr>재무상태표!건물감누</vt:lpstr>
      <vt:lpstr>재무상태표!건물감누전기</vt:lpstr>
      <vt:lpstr>재무상태표!건물장부가</vt:lpstr>
      <vt:lpstr>재무상태표!건물전</vt:lpstr>
      <vt:lpstr>재무상태표!고정자산</vt:lpstr>
      <vt:lpstr>재무상태표!고정자산전기</vt:lpstr>
      <vt:lpstr>재무상태표!공기구감누</vt:lpstr>
      <vt:lpstr>재무상태표!공기구감누전기</vt:lpstr>
      <vt:lpstr>재무상태표!공기구비품</vt:lpstr>
      <vt:lpstr>재무상태표!공기구비품장부가</vt:lpstr>
      <vt:lpstr>재무상태표!공기구전</vt:lpstr>
      <vt:lpstr>재무상태표!구축물</vt:lpstr>
      <vt:lpstr>재무상태표!구축물감누</vt:lpstr>
      <vt:lpstr>재무상태표!구축물감누전기</vt:lpstr>
      <vt:lpstr>재무상태표!구축물장부가</vt:lpstr>
      <vt:lpstr>재무상태표!구축물전</vt:lpstr>
      <vt:lpstr>재무상태표!기계감누</vt:lpstr>
      <vt:lpstr>재무상태표!기계감누전기</vt:lpstr>
      <vt:lpstr>재무상태표!기계장부가</vt:lpstr>
      <vt:lpstr>재무상태표!기계장치</vt:lpstr>
      <vt:lpstr>재무상태표!기계전</vt:lpstr>
      <vt:lpstr>재무상태표!당좌자산</vt:lpstr>
      <vt:lpstr>재무상태표!부채총계</vt:lpstr>
      <vt:lpstr>재무상태표!수용가미수금</vt:lpstr>
      <vt:lpstr>재무상태표!유동부채</vt:lpstr>
      <vt:lpstr>재무상태표!유동자산</vt:lpstr>
      <vt:lpstr>재무상태표!이익잉여금</vt:lpstr>
      <vt:lpstr>재무상태표!이익적립금</vt:lpstr>
      <vt:lpstr>재무상태표!자기자본</vt:lpstr>
      <vt:lpstr>재무상태표!자기자본전기</vt:lpstr>
      <vt:lpstr>재무상태표!자산총계</vt:lpstr>
      <vt:lpstr>재무상태표!자산총계전기</vt:lpstr>
      <vt:lpstr>재무상태표!차량감누</vt:lpstr>
      <vt:lpstr>재무상태표!차량감누전기</vt:lpstr>
      <vt:lpstr>재무상태표!차량운반구</vt:lpstr>
      <vt:lpstr>재무상태표!차량장부가</vt:lpstr>
      <vt:lpstr>재무상태표!차량전</vt:lpstr>
      <vt:lpstr>재무상태표!총자본</vt:lpstr>
      <vt:lpstr>재무상태표!총자본전기</vt:lpstr>
      <vt:lpstr>재무상태표!토지</vt:lpstr>
      <vt:lpstr>재무상태표!현금예금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장현성1</cp:lastModifiedBy>
  <cp:lastPrinted>2015-05-12T05:47:19Z</cp:lastPrinted>
  <dcterms:created xsi:type="dcterms:W3CDTF">2015-04-07T04:44:41Z</dcterms:created>
  <dcterms:modified xsi:type="dcterms:W3CDTF">2015-05-12T05:49:45Z</dcterms:modified>
</cp:coreProperties>
</file>